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Wyniki" sheetId="1" r:id="rId1"/>
  </sheets>
  <definedNames>
    <definedName name="_xlnm.Print_Area" localSheetId="0">'Wyniki'!$A$1:$AC$31</definedName>
  </definedNames>
  <calcPr fullCalcOnLoad="1"/>
</workbook>
</file>

<file path=xl/sharedStrings.xml><?xml version="1.0" encoding="utf-8"?>
<sst xmlns="http://schemas.openxmlformats.org/spreadsheetml/2006/main" count="123" uniqueCount="87">
  <si>
    <t>Nazwa Jachtu</t>
  </si>
  <si>
    <t>Kapitan</t>
  </si>
  <si>
    <t xml:space="preserve">czas na </t>
  </si>
  <si>
    <t>mecie I biegu</t>
  </si>
  <si>
    <t xml:space="preserve">czas </t>
  </si>
  <si>
    <t>I biegu</t>
  </si>
  <si>
    <t>czas po</t>
  </si>
  <si>
    <t>przelicz.</t>
  </si>
  <si>
    <t>Wyniki II biegu</t>
  </si>
  <si>
    <t>Duży Ptak</t>
  </si>
  <si>
    <t>Krzysztof Paul</t>
  </si>
  <si>
    <t>Albacora</t>
  </si>
  <si>
    <t>Krzysztof Bałabuch</t>
  </si>
  <si>
    <t>Amok II</t>
  </si>
  <si>
    <t>Benedykt Pamięta</t>
  </si>
  <si>
    <t>Poz.</t>
  </si>
  <si>
    <t>I</t>
  </si>
  <si>
    <t>Klasa</t>
  </si>
  <si>
    <t>II</t>
  </si>
  <si>
    <t>III</t>
  </si>
  <si>
    <t>KWR</t>
  </si>
  <si>
    <t xml:space="preserve">Wyniki regat </t>
  </si>
  <si>
    <t>m-ce</t>
  </si>
  <si>
    <t>w kl.</t>
  </si>
  <si>
    <t>przel.</t>
  </si>
  <si>
    <t>Wyniki I biegu</t>
  </si>
  <si>
    <t>po trzech biegach</t>
  </si>
  <si>
    <t>Wyniki III biegu</t>
  </si>
  <si>
    <t>mecie III biegu</t>
  </si>
  <si>
    <t>III biegu</t>
  </si>
  <si>
    <t>mecie II biegu</t>
  </si>
  <si>
    <t>II biegu</t>
  </si>
  <si>
    <t>Długość</t>
  </si>
  <si>
    <t>m</t>
  </si>
  <si>
    <t>Quick Livener</t>
  </si>
  <si>
    <t>Jacek Zieliński</t>
  </si>
  <si>
    <t>Wareg</t>
  </si>
  <si>
    <t>Mariusz Kowalski</t>
  </si>
  <si>
    <t>Sergey Parlenko</t>
  </si>
  <si>
    <t>Pallas</t>
  </si>
  <si>
    <t>Tomasz Konnak</t>
  </si>
  <si>
    <t>Jacek Gnyszka</t>
  </si>
  <si>
    <t>Eljacht</t>
  </si>
  <si>
    <t>Jerzy Jankowski</t>
  </si>
  <si>
    <t>IV</t>
  </si>
  <si>
    <t>Papay</t>
  </si>
  <si>
    <t>Rybitwa</t>
  </si>
  <si>
    <t>Błagodarnost</t>
  </si>
  <si>
    <t>DNS</t>
  </si>
  <si>
    <t>DNF</t>
  </si>
  <si>
    <t>Wyniki regat</t>
  </si>
  <si>
    <t>po 3 biegach</t>
  </si>
  <si>
    <t>Suma czasów</t>
  </si>
  <si>
    <t>bez przelicz.</t>
  </si>
  <si>
    <t>Godzina startu:</t>
  </si>
  <si>
    <t>I bieg przeprowadzono łącznie z Regatami Puchar 6 Piw Jachtklubu Stoczni Gdańskiej</t>
  </si>
  <si>
    <t>sobota 15.09.2012</t>
  </si>
  <si>
    <t>niedziela 16.09.2012</t>
  </si>
  <si>
    <t>Pogrom</t>
  </si>
  <si>
    <t>Michał Jakusz</t>
  </si>
  <si>
    <t>Powiew</t>
  </si>
  <si>
    <t>Michał Weselak</t>
  </si>
  <si>
    <t>Klio</t>
  </si>
  <si>
    <t>Jerzy Maćkowiak</t>
  </si>
  <si>
    <t>Janeczka 2</t>
  </si>
  <si>
    <t>Maciej Ziemba</t>
  </si>
  <si>
    <t>Moya Pyza</t>
  </si>
  <si>
    <t>Michał Skierka</t>
  </si>
  <si>
    <t>Baca</t>
  </si>
  <si>
    <t>Grzegorz Reiter</t>
  </si>
  <si>
    <t>Diament</t>
  </si>
  <si>
    <t>Paweł Hryniewicz</t>
  </si>
  <si>
    <t>Kmicic</t>
  </si>
  <si>
    <t>Polled II</t>
  </si>
  <si>
    <t>Jacek Chabowski</t>
  </si>
  <si>
    <t>Sarmata II</t>
  </si>
  <si>
    <t>Tomasz Golecki</t>
  </si>
  <si>
    <t>Major</t>
  </si>
  <si>
    <t>Andrzej Szrubkowski</t>
  </si>
  <si>
    <t>Jerzy Czarniawski</t>
  </si>
  <si>
    <t>Puchar 6 Piw</t>
  </si>
  <si>
    <t>KLASA  IV</t>
  </si>
  <si>
    <t>KLASA  III</t>
  </si>
  <si>
    <t>KLASA  II</t>
  </si>
  <si>
    <t>KLASA  I</t>
  </si>
  <si>
    <t>Jachty startujące tylko w Regatach Puchar 6 Piw Jachtklubu Stoczni Gdańskiej</t>
  </si>
  <si>
    <t>REGATY O PUCHAR KOMANDORA Jachtklubu  Morskiego  „NEPTUN”  Gdańsk, 15 - 16.09.2012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</si>
</sst>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52">
    <font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sz val="11"/>
      <name val="Arial CE"/>
      <family val="0"/>
    </font>
    <font>
      <b/>
      <i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164" fontId="9" fillId="0" borderId="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6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164" fontId="10" fillId="0" borderId="45" xfId="0" applyNumberFormat="1" applyFont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/>
    </xf>
    <xf numFmtId="1" fontId="12" fillId="0" borderId="50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" fontId="9" fillId="0" borderId="52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1" fontId="8" fillId="0" borderId="31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/>
    </xf>
    <xf numFmtId="1" fontId="11" fillId="0" borderId="51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/>
    </xf>
    <xf numFmtId="1" fontId="11" fillId="0" borderId="54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1" fontId="8" fillId="0" borderId="14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171" fontId="8" fillId="0" borderId="29" xfId="0" applyNumberFormat="1" applyFont="1" applyBorder="1" applyAlignment="1">
      <alignment horizontal="center" vertical="center"/>
    </xf>
    <xf numFmtId="171" fontId="8" fillId="0" borderId="32" xfId="0" applyNumberFormat="1" applyFont="1" applyBorder="1" applyAlignment="1">
      <alignment horizontal="center" vertical="center"/>
    </xf>
    <xf numFmtId="171" fontId="8" fillId="0" borderId="29" xfId="0" applyNumberFormat="1" applyFont="1" applyBorder="1" applyAlignment="1">
      <alignment horizontal="center" vertical="center"/>
    </xf>
    <xf numFmtId="171" fontId="8" fillId="0" borderId="31" xfId="0" applyNumberFormat="1" applyFont="1" applyBorder="1" applyAlignment="1">
      <alignment horizontal="center" vertical="center"/>
    </xf>
    <xf numFmtId="171" fontId="13" fillId="0" borderId="32" xfId="0" applyNumberFormat="1" applyFont="1" applyBorder="1" applyAlignment="1">
      <alignment horizontal="center" vertical="center"/>
    </xf>
    <xf numFmtId="171" fontId="13" fillId="0" borderId="29" xfId="0" applyNumberFormat="1" applyFont="1" applyBorder="1" applyAlignment="1">
      <alignment horizontal="center" vertical="center"/>
    </xf>
    <xf numFmtId="171" fontId="8" fillId="0" borderId="31" xfId="0" applyNumberFormat="1" applyFont="1" applyBorder="1" applyAlignment="1">
      <alignment/>
    </xf>
    <xf numFmtId="171" fontId="8" fillId="0" borderId="32" xfId="0" applyNumberFormat="1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9" fillId="0" borderId="36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4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56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BreakPreview" zoomScaleSheetLayoutView="100" zoomScalePageLayoutView="0" workbookViewId="0" topLeftCell="A3">
      <selection activeCell="I7" sqref="I7"/>
    </sheetView>
  </sheetViews>
  <sheetFormatPr defaultColWidth="9.00390625" defaultRowHeight="12.75"/>
  <cols>
    <col min="1" max="1" width="4.75390625" style="0" customWidth="1"/>
    <col min="2" max="2" width="4.125" style="0" customWidth="1"/>
    <col min="3" max="3" width="12.00390625" style="0" customWidth="1"/>
    <col min="4" max="4" width="18.25390625" style="0" customWidth="1"/>
    <col min="5" max="5" width="8.125" style="0" customWidth="1"/>
    <col min="6" max="6" width="7.75390625" style="0" customWidth="1"/>
    <col min="7" max="7" width="9.875" style="0" customWidth="1"/>
    <col min="8" max="9" width="7.875" style="0" customWidth="1"/>
    <col min="10" max="10" width="4.125" style="0" customWidth="1"/>
    <col min="11" max="11" width="4.125" style="0" hidden="1" customWidth="1"/>
    <col min="12" max="12" width="4.125" style="0" customWidth="1"/>
    <col min="13" max="13" width="9.75390625" style="0" customWidth="1"/>
    <col min="14" max="15" width="7.875" style="0" customWidth="1"/>
    <col min="16" max="16" width="7.875" style="0" hidden="1" customWidth="1"/>
    <col min="17" max="17" width="4.125" style="0" customWidth="1"/>
    <col min="18" max="18" width="4.125" style="0" hidden="1" customWidth="1"/>
    <col min="19" max="19" width="4.125" style="0" customWidth="1"/>
    <col min="20" max="20" width="9.875" style="0" customWidth="1"/>
    <col min="21" max="22" width="7.875" style="0" customWidth="1"/>
    <col min="23" max="23" width="4.125" style="0" customWidth="1"/>
    <col min="24" max="24" width="4.125" style="0" hidden="1" customWidth="1"/>
    <col min="25" max="25" width="9.875" style="0" hidden="1" customWidth="1"/>
    <col min="26" max="26" width="4.375" style="0" customWidth="1"/>
    <col min="27" max="27" width="10.625" style="0" customWidth="1"/>
    <col min="28" max="28" width="4.625" style="0" customWidth="1"/>
    <col min="29" max="29" width="4.75390625" style="0" customWidth="1"/>
    <col min="30" max="30" width="10.625" style="0" customWidth="1"/>
  </cols>
  <sheetData>
    <row r="1" spans="1:33" ht="16.5" thickBot="1">
      <c r="A1" s="145" t="s">
        <v>86</v>
      </c>
      <c r="B1" s="146"/>
      <c r="C1" s="146"/>
      <c r="D1" s="146"/>
      <c r="E1" s="146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8"/>
      <c r="AD1" s="15"/>
      <c r="AE1" s="15"/>
      <c r="AF1" s="16"/>
      <c r="AG1" s="16"/>
    </row>
    <row r="2" spans="1:33" ht="15.75" customHeight="1">
      <c r="A2" s="166"/>
      <c r="B2" s="167"/>
      <c r="C2" s="167"/>
      <c r="D2" s="167"/>
      <c r="E2" s="167"/>
      <c r="F2" s="168"/>
      <c r="G2" s="172" t="s">
        <v>25</v>
      </c>
      <c r="H2" s="173"/>
      <c r="I2" s="173"/>
      <c r="J2" s="173"/>
      <c r="K2" s="174"/>
      <c r="L2" s="20"/>
      <c r="M2" s="169" t="s">
        <v>8</v>
      </c>
      <c r="N2" s="170"/>
      <c r="O2" s="170"/>
      <c r="P2" s="170"/>
      <c r="Q2" s="170"/>
      <c r="R2" s="171"/>
      <c r="S2" s="20"/>
      <c r="T2" s="169" t="s">
        <v>27</v>
      </c>
      <c r="U2" s="170"/>
      <c r="V2" s="170"/>
      <c r="W2" s="170"/>
      <c r="X2" s="171"/>
      <c r="Y2" s="13" t="s">
        <v>21</v>
      </c>
      <c r="Z2" s="13"/>
      <c r="AA2" s="154" t="s">
        <v>50</v>
      </c>
      <c r="AB2" s="155"/>
      <c r="AC2" s="156"/>
      <c r="AD2" s="69"/>
      <c r="AE2" s="16"/>
      <c r="AF2" s="16"/>
      <c r="AG2" s="16"/>
    </row>
    <row r="3" spans="1:33" ht="13.5" thickBot="1">
      <c r="A3" s="178" t="s">
        <v>54</v>
      </c>
      <c r="B3" s="179"/>
      <c r="C3" s="179"/>
      <c r="D3" s="179"/>
      <c r="E3" s="179"/>
      <c r="F3" s="180"/>
      <c r="G3" s="21">
        <v>0.4583333333333333</v>
      </c>
      <c r="H3" s="149" t="s">
        <v>56</v>
      </c>
      <c r="I3" s="150"/>
      <c r="J3" s="150"/>
      <c r="K3" s="22"/>
      <c r="L3" s="66"/>
      <c r="M3" s="21">
        <v>0.638888888888889</v>
      </c>
      <c r="N3" s="149" t="s">
        <v>56</v>
      </c>
      <c r="O3" s="150"/>
      <c r="P3" s="150"/>
      <c r="Q3" s="150"/>
      <c r="R3" s="23"/>
      <c r="S3" s="67"/>
      <c r="T3" s="21">
        <v>0.4583333333333333</v>
      </c>
      <c r="U3" s="149" t="s">
        <v>57</v>
      </c>
      <c r="V3" s="150"/>
      <c r="W3" s="151"/>
      <c r="X3" s="83"/>
      <c r="Y3" s="68" t="s">
        <v>26</v>
      </c>
      <c r="Z3" s="68"/>
      <c r="AA3" s="175" t="s">
        <v>51</v>
      </c>
      <c r="AB3" s="176"/>
      <c r="AC3" s="177"/>
      <c r="AD3" s="69"/>
      <c r="AE3" s="16"/>
      <c r="AF3" s="16"/>
      <c r="AG3" s="16"/>
    </row>
    <row r="4" spans="1:33" ht="12.75">
      <c r="A4" s="30" t="s">
        <v>17</v>
      </c>
      <c r="B4" s="32" t="s">
        <v>15</v>
      </c>
      <c r="C4" s="33" t="s">
        <v>0</v>
      </c>
      <c r="D4" s="34" t="s">
        <v>1</v>
      </c>
      <c r="E4" s="122" t="s">
        <v>20</v>
      </c>
      <c r="F4" s="35" t="s">
        <v>32</v>
      </c>
      <c r="G4" s="32" t="s">
        <v>2</v>
      </c>
      <c r="H4" s="33" t="s">
        <v>4</v>
      </c>
      <c r="I4" s="34" t="s">
        <v>6</v>
      </c>
      <c r="J4" s="84" t="s">
        <v>22</v>
      </c>
      <c r="K4" s="91" t="s">
        <v>22</v>
      </c>
      <c r="L4" s="85" t="s">
        <v>22</v>
      </c>
      <c r="M4" s="46" t="s">
        <v>2</v>
      </c>
      <c r="N4" s="34" t="s">
        <v>4</v>
      </c>
      <c r="O4" s="33" t="s">
        <v>6</v>
      </c>
      <c r="P4" s="47"/>
      <c r="Q4" s="44" t="s">
        <v>22</v>
      </c>
      <c r="R4" s="91" t="s">
        <v>22</v>
      </c>
      <c r="S4" s="44" t="s">
        <v>22</v>
      </c>
      <c r="T4" s="46" t="s">
        <v>2</v>
      </c>
      <c r="U4" s="34" t="s">
        <v>4</v>
      </c>
      <c r="V4" s="81" t="s">
        <v>6</v>
      </c>
      <c r="W4" s="84" t="s">
        <v>22</v>
      </c>
      <c r="X4" s="85" t="s">
        <v>22</v>
      </c>
      <c r="Y4" s="86"/>
      <c r="Z4" s="44" t="s">
        <v>22</v>
      </c>
      <c r="AA4" s="73" t="s">
        <v>52</v>
      </c>
      <c r="AB4" s="79" t="s">
        <v>22</v>
      </c>
      <c r="AC4" s="77" t="s">
        <v>22</v>
      </c>
      <c r="AD4" s="70"/>
      <c r="AE4" s="16"/>
      <c r="AF4" s="16"/>
      <c r="AG4" s="16"/>
    </row>
    <row r="5" spans="1:33" ht="13.5" thickBot="1">
      <c r="A5" s="31"/>
      <c r="B5" s="19"/>
      <c r="C5" s="6"/>
      <c r="D5" s="3"/>
      <c r="E5" s="123"/>
      <c r="F5" s="36" t="s">
        <v>33</v>
      </c>
      <c r="G5" s="19" t="s">
        <v>3</v>
      </c>
      <c r="H5" s="6" t="s">
        <v>5</v>
      </c>
      <c r="I5" s="3" t="s">
        <v>7</v>
      </c>
      <c r="J5" s="87" t="s">
        <v>23</v>
      </c>
      <c r="K5" s="45" t="s">
        <v>24</v>
      </c>
      <c r="L5" s="43" t="s">
        <v>20</v>
      </c>
      <c r="M5" s="12" t="s">
        <v>30</v>
      </c>
      <c r="N5" s="3" t="s">
        <v>31</v>
      </c>
      <c r="O5" s="6" t="s">
        <v>7</v>
      </c>
      <c r="P5" s="5"/>
      <c r="Q5" s="18" t="s">
        <v>23</v>
      </c>
      <c r="R5" s="45" t="s">
        <v>24</v>
      </c>
      <c r="S5" s="18" t="s">
        <v>20</v>
      </c>
      <c r="T5" s="12" t="s">
        <v>28</v>
      </c>
      <c r="U5" s="3" t="s">
        <v>29</v>
      </c>
      <c r="V5" s="82" t="s">
        <v>7</v>
      </c>
      <c r="W5" s="87" t="s">
        <v>23</v>
      </c>
      <c r="X5" s="43" t="s">
        <v>24</v>
      </c>
      <c r="Y5" s="14"/>
      <c r="Z5" s="18" t="s">
        <v>20</v>
      </c>
      <c r="AA5" s="65" t="s">
        <v>53</v>
      </c>
      <c r="AB5" s="80" t="s">
        <v>23</v>
      </c>
      <c r="AC5" s="78" t="s">
        <v>20</v>
      </c>
      <c r="AD5" s="70"/>
      <c r="AE5" s="16"/>
      <c r="AF5" s="16"/>
      <c r="AG5" s="16"/>
    </row>
    <row r="6" spans="1:33" ht="13.5" thickBot="1">
      <c r="A6" s="96"/>
      <c r="B6" s="152" t="s">
        <v>84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  <c r="AD6" s="70"/>
      <c r="AE6" s="16"/>
      <c r="AF6" s="16"/>
      <c r="AG6" s="16"/>
    </row>
    <row r="7" spans="1:33" ht="16.5" customHeight="1">
      <c r="A7" s="143" t="s">
        <v>16</v>
      </c>
      <c r="B7" s="37">
        <v>1</v>
      </c>
      <c r="C7" s="9" t="s">
        <v>36</v>
      </c>
      <c r="D7" s="10" t="s">
        <v>37</v>
      </c>
      <c r="E7" s="124">
        <v>1.1762</v>
      </c>
      <c r="F7" s="38">
        <v>7.25</v>
      </c>
      <c r="G7" s="48">
        <v>0.5557291666666667</v>
      </c>
      <c r="H7" s="63">
        <f>G7-$G$3</f>
        <v>0.0973958333333334</v>
      </c>
      <c r="I7" s="52">
        <f>E7*H7</f>
        <v>0.11455697916666674</v>
      </c>
      <c r="J7" s="90">
        <v>1</v>
      </c>
      <c r="K7" s="51"/>
      <c r="L7" s="97">
        <v>3</v>
      </c>
      <c r="M7" s="48">
        <v>0.6976388888888888</v>
      </c>
      <c r="N7" s="63">
        <f>M7-$M$3</f>
        <v>0.05874999999999986</v>
      </c>
      <c r="O7" s="49">
        <f>E7*N7</f>
        <v>0.06910174999999982</v>
      </c>
      <c r="P7" s="52"/>
      <c r="Q7" s="90">
        <v>1</v>
      </c>
      <c r="R7" s="50"/>
      <c r="S7" s="92">
        <v>7</v>
      </c>
      <c r="T7" s="48">
        <v>0.5927546296296297</v>
      </c>
      <c r="U7" s="63">
        <f>T7-$T$3</f>
        <v>0.13442129629629634</v>
      </c>
      <c r="V7" s="52">
        <f>E7*U7</f>
        <v>0.15810632870370375</v>
      </c>
      <c r="W7" s="90">
        <v>1</v>
      </c>
      <c r="X7" s="51"/>
      <c r="Y7" s="49"/>
      <c r="Z7" s="97">
        <v>8</v>
      </c>
      <c r="AA7" s="74">
        <f>SUM(H7,N7,U7)</f>
        <v>0.2905671296296296</v>
      </c>
      <c r="AB7" s="115">
        <v>1</v>
      </c>
      <c r="AC7" s="112"/>
      <c r="AD7" s="71"/>
      <c r="AE7" s="16"/>
      <c r="AF7" s="17"/>
      <c r="AG7" s="16"/>
    </row>
    <row r="8" spans="1:33" ht="16.5" customHeight="1">
      <c r="A8" s="143"/>
      <c r="B8" s="39">
        <v>2</v>
      </c>
      <c r="C8" s="1" t="s">
        <v>45</v>
      </c>
      <c r="D8" s="2" t="s">
        <v>79</v>
      </c>
      <c r="E8" s="64"/>
      <c r="F8" s="40">
        <v>7.8</v>
      </c>
      <c r="G8" s="53">
        <v>0.577511574074074</v>
      </c>
      <c r="H8" s="25">
        <f>G8-$G$3</f>
        <v>0.11917824074074074</v>
      </c>
      <c r="I8" s="56"/>
      <c r="J8" s="88">
        <v>2</v>
      </c>
      <c r="K8" s="55"/>
      <c r="L8" s="98"/>
      <c r="M8" s="53">
        <v>0.6983796296296297</v>
      </c>
      <c r="N8" s="25">
        <f>M8-$M$3</f>
        <v>0.05949074074074079</v>
      </c>
      <c r="O8" s="26"/>
      <c r="P8" s="56"/>
      <c r="Q8" s="88">
        <v>2</v>
      </c>
      <c r="R8" s="54"/>
      <c r="S8" s="93"/>
      <c r="T8" s="53" t="s">
        <v>48</v>
      </c>
      <c r="U8" s="25"/>
      <c r="V8" s="56"/>
      <c r="W8" s="88"/>
      <c r="X8" s="55"/>
      <c r="Y8" s="26"/>
      <c r="Z8" s="98"/>
      <c r="AA8" s="75">
        <f>SUM(H8,N8,U8)</f>
        <v>0.17866898148148153</v>
      </c>
      <c r="AB8" s="116">
        <v>2</v>
      </c>
      <c r="AC8" s="113"/>
      <c r="AD8" s="72"/>
      <c r="AE8" s="16"/>
      <c r="AF8" s="17"/>
      <c r="AG8" s="16"/>
    </row>
    <row r="9" spans="1:33" ht="16.5" customHeight="1" thickBot="1">
      <c r="A9" s="144"/>
      <c r="B9" s="41">
        <v>3</v>
      </c>
      <c r="C9" s="7" t="s">
        <v>13</v>
      </c>
      <c r="D9" s="8" t="s">
        <v>14</v>
      </c>
      <c r="E9" s="125"/>
      <c r="F9" s="42">
        <v>7</v>
      </c>
      <c r="G9" s="57">
        <v>0.5780902777777778</v>
      </c>
      <c r="H9" s="59">
        <f>G9-$G$3</f>
        <v>0.11975694444444446</v>
      </c>
      <c r="I9" s="62"/>
      <c r="J9" s="111">
        <v>3</v>
      </c>
      <c r="K9" s="61"/>
      <c r="L9" s="99"/>
      <c r="M9" s="57" t="s">
        <v>49</v>
      </c>
      <c r="N9" s="59"/>
      <c r="O9" s="59"/>
      <c r="P9" s="62"/>
      <c r="Q9" s="111"/>
      <c r="R9" s="60"/>
      <c r="S9" s="94"/>
      <c r="T9" s="57"/>
      <c r="U9" s="59"/>
      <c r="V9" s="62"/>
      <c r="W9" s="111"/>
      <c r="X9" s="61"/>
      <c r="Y9" s="59"/>
      <c r="Z9" s="99"/>
      <c r="AA9" s="76">
        <f>SUM(H9,N9,U9)</f>
        <v>0.11975694444444446</v>
      </c>
      <c r="AB9" s="117">
        <v>3</v>
      </c>
      <c r="AC9" s="114"/>
      <c r="AD9" s="72"/>
      <c r="AE9" s="16"/>
      <c r="AF9" s="17"/>
      <c r="AG9" s="16"/>
    </row>
    <row r="10" spans="1:33" ht="16.5" customHeight="1" thickBot="1">
      <c r="A10" s="142" t="s">
        <v>18</v>
      </c>
      <c r="B10" s="138" t="s">
        <v>83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72"/>
      <c r="AE10" s="16"/>
      <c r="AF10" s="17"/>
      <c r="AG10" s="16"/>
    </row>
    <row r="11" spans="1:33" ht="16.5" customHeight="1">
      <c r="A11" s="143"/>
      <c r="B11" s="37">
        <v>4</v>
      </c>
      <c r="C11" s="9" t="s">
        <v>39</v>
      </c>
      <c r="D11" s="10" t="s">
        <v>40</v>
      </c>
      <c r="E11" s="126">
        <v>1.2923</v>
      </c>
      <c r="F11" s="107">
        <v>7.28</v>
      </c>
      <c r="G11" s="49">
        <v>0.5520486111111111</v>
      </c>
      <c r="H11" s="63">
        <f>G11-$G$3</f>
        <v>0.09371527777777783</v>
      </c>
      <c r="I11" s="52">
        <f>E11*H11</f>
        <v>0.12110825347222229</v>
      </c>
      <c r="J11" s="90">
        <v>1</v>
      </c>
      <c r="K11" s="51"/>
      <c r="L11" s="97">
        <v>8</v>
      </c>
      <c r="M11" s="48">
        <v>0.6897569444444445</v>
      </c>
      <c r="N11" s="63">
        <f>M11-$M$3</f>
        <v>0.050868055555555514</v>
      </c>
      <c r="O11" s="49">
        <f>E11*N11</f>
        <v>0.0657367881944444</v>
      </c>
      <c r="P11" s="52"/>
      <c r="Q11" s="90">
        <v>1</v>
      </c>
      <c r="R11" s="50"/>
      <c r="S11" s="92">
        <v>3</v>
      </c>
      <c r="T11" s="48">
        <v>0.5790972222222223</v>
      </c>
      <c r="U11" s="63">
        <f>T11-$T$3</f>
        <v>0.12076388888888895</v>
      </c>
      <c r="V11" s="52">
        <f>E11*U11</f>
        <v>0.1560631736111112</v>
      </c>
      <c r="W11" s="90">
        <v>1</v>
      </c>
      <c r="X11" s="51"/>
      <c r="Y11" s="49"/>
      <c r="Z11" s="97">
        <v>6</v>
      </c>
      <c r="AA11" s="74"/>
      <c r="AB11" s="115">
        <v>1</v>
      </c>
      <c r="AC11" s="118"/>
      <c r="AD11" s="72"/>
      <c r="AE11" s="16"/>
      <c r="AF11" s="17"/>
      <c r="AG11" s="16"/>
    </row>
    <row r="12" spans="1:33" ht="16.5" customHeight="1">
      <c r="A12" s="143"/>
      <c r="B12" s="39">
        <v>5</v>
      </c>
      <c r="C12" s="1" t="s">
        <v>64</v>
      </c>
      <c r="D12" s="2" t="s">
        <v>65</v>
      </c>
      <c r="E12" s="102">
        <v>1.1989</v>
      </c>
      <c r="F12" s="108">
        <v>8.55</v>
      </c>
      <c r="G12" s="26">
        <v>0.565474537037037</v>
      </c>
      <c r="H12" s="25">
        <f>G12-$G$3</f>
        <v>0.10714120370370367</v>
      </c>
      <c r="I12" s="56">
        <f>E12*H12</f>
        <v>0.12845158912037033</v>
      </c>
      <c r="J12" s="88">
        <v>2</v>
      </c>
      <c r="K12" s="55"/>
      <c r="L12" s="98">
        <v>10</v>
      </c>
      <c r="M12" s="53">
        <v>0.6986689814814815</v>
      </c>
      <c r="N12" s="25">
        <f>M12-$M$3</f>
        <v>0.05978009259259254</v>
      </c>
      <c r="O12" s="26">
        <f>E12*N12</f>
        <v>0.0716703530092592</v>
      </c>
      <c r="P12" s="56"/>
      <c r="Q12" s="88">
        <v>2</v>
      </c>
      <c r="R12" s="54"/>
      <c r="S12" s="93">
        <v>8</v>
      </c>
      <c r="T12" s="53">
        <v>0.616087962962963</v>
      </c>
      <c r="U12" s="25">
        <f>T12-$T$3</f>
        <v>0.15775462962962966</v>
      </c>
      <c r="V12" s="56">
        <f>E12*U12</f>
        <v>0.189132025462963</v>
      </c>
      <c r="W12" s="88">
        <v>3</v>
      </c>
      <c r="X12" s="55"/>
      <c r="Y12" s="26"/>
      <c r="Z12" s="98">
        <v>8</v>
      </c>
      <c r="AA12" s="75">
        <f>SUM(H12,N12,U12)</f>
        <v>0.32467592592592587</v>
      </c>
      <c r="AB12" s="116">
        <v>2</v>
      </c>
      <c r="AC12" s="113"/>
      <c r="AD12" s="72"/>
      <c r="AE12" s="16"/>
      <c r="AF12" s="17"/>
      <c r="AG12" s="16"/>
    </row>
    <row r="13" spans="1:33" ht="16.5" customHeight="1">
      <c r="A13" s="143"/>
      <c r="B13" s="39">
        <v>6</v>
      </c>
      <c r="C13" s="1" t="s">
        <v>62</v>
      </c>
      <c r="D13" s="2" t="s">
        <v>63</v>
      </c>
      <c r="E13" s="102"/>
      <c r="F13" s="108">
        <v>8.65</v>
      </c>
      <c r="G13" s="26">
        <v>0.5817592592592592</v>
      </c>
      <c r="H13" s="25">
        <f aca="true" t="shared" si="0" ref="H13:H24">G13-$G$3</f>
        <v>0.12342592592592588</v>
      </c>
      <c r="I13" s="56"/>
      <c r="J13" s="88">
        <v>3</v>
      </c>
      <c r="K13" s="55"/>
      <c r="L13" s="98"/>
      <c r="M13" s="53">
        <v>0.6994675925925926</v>
      </c>
      <c r="N13" s="25">
        <f>M13-$M$3</f>
        <v>0.06057870370370366</v>
      </c>
      <c r="O13" s="26"/>
      <c r="P13" s="56"/>
      <c r="Q13" s="88">
        <v>3</v>
      </c>
      <c r="R13" s="54"/>
      <c r="S13" s="93"/>
      <c r="T13" s="53">
        <v>0.5930324074074075</v>
      </c>
      <c r="U13" s="25">
        <f>T13-$T$3</f>
        <v>0.13469907407407417</v>
      </c>
      <c r="V13" s="56"/>
      <c r="W13" s="88">
        <v>2</v>
      </c>
      <c r="X13" s="55"/>
      <c r="Y13" s="26"/>
      <c r="Z13" s="98"/>
      <c r="AA13" s="75">
        <f>SUM(H13,N13,U13)</f>
        <v>0.3187037037037037</v>
      </c>
      <c r="AB13" s="116">
        <v>3</v>
      </c>
      <c r="AC13" s="113"/>
      <c r="AD13" s="72"/>
      <c r="AE13" s="16"/>
      <c r="AF13" s="17"/>
      <c r="AG13" s="16"/>
    </row>
    <row r="14" spans="1:33" ht="16.5" customHeight="1" thickBot="1">
      <c r="A14" s="144"/>
      <c r="B14" s="41">
        <v>7</v>
      </c>
      <c r="C14" s="7" t="s">
        <v>66</v>
      </c>
      <c r="D14" s="8" t="s">
        <v>67</v>
      </c>
      <c r="E14" s="127"/>
      <c r="F14" s="106">
        <v>7.23</v>
      </c>
      <c r="G14" s="59" t="s">
        <v>49</v>
      </c>
      <c r="H14" s="58"/>
      <c r="I14" s="62"/>
      <c r="J14" s="89"/>
      <c r="K14" s="61"/>
      <c r="L14" s="99"/>
      <c r="M14" s="57" t="s">
        <v>48</v>
      </c>
      <c r="N14" s="58"/>
      <c r="O14" s="59"/>
      <c r="P14" s="62"/>
      <c r="Q14" s="89"/>
      <c r="R14" s="60"/>
      <c r="S14" s="94"/>
      <c r="T14" s="57" t="s">
        <v>49</v>
      </c>
      <c r="U14" s="58"/>
      <c r="V14" s="62"/>
      <c r="W14" s="89"/>
      <c r="X14" s="61"/>
      <c r="Y14" s="59"/>
      <c r="Z14" s="99"/>
      <c r="AA14" s="76"/>
      <c r="AB14" s="119"/>
      <c r="AC14" s="114"/>
      <c r="AD14" s="72"/>
      <c r="AE14" s="16"/>
      <c r="AF14" s="17"/>
      <c r="AG14" s="16"/>
    </row>
    <row r="15" spans="1:33" ht="16.5" customHeight="1" thickBot="1">
      <c r="A15" s="142" t="s">
        <v>19</v>
      </c>
      <c r="B15" s="138" t="s">
        <v>82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9"/>
      <c r="AD15" s="72"/>
      <c r="AE15" s="16"/>
      <c r="AF15" s="17"/>
      <c r="AG15" s="16"/>
    </row>
    <row r="16" spans="1:33" ht="16.5" customHeight="1">
      <c r="A16" s="143"/>
      <c r="B16" s="37"/>
      <c r="C16" s="9" t="s">
        <v>70</v>
      </c>
      <c r="D16" s="10" t="s">
        <v>71</v>
      </c>
      <c r="E16" s="128">
        <v>1.3592</v>
      </c>
      <c r="F16" s="107">
        <v>7.65</v>
      </c>
      <c r="G16" s="49">
        <v>0.5544907407407408</v>
      </c>
      <c r="H16" s="63">
        <f>G16-$G$3</f>
        <v>0.09615740740740747</v>
      </c>
      <c r="I16" s="52">
        <f>E16*H16</f>
        <v>0.13069714814814823</v>
      </c>
      <c r="J16" s="90">
        <v>3</v>
      </c>
      <c r="K16" s="51"/>
      <c r="L16" s="97">
        <v>11</v>
      </c>
      <c r="M16" s="48">
        <v>0.6892361111111112</v>
      </c>
      <c r="N16" s="63">
        <f>M16-$M$3</f>
        <v>0.05034722222222221</v>
      </c>
      <c r="O16" s="49">
        <f>E16*N16</f>
        <v>0.06843194444444442</v>
      </c>
      <c r="P16" s="52"/>
      <c r="Q16" s="90">
        <v>1</v>
      </c>
      <c r="R16" s="51"/>
      <c r="S16" s="97">
        <v>6</v>
      </c>
      <c r="T16" s="48">
        <v>0.5738194444444444</v>
      </c>
      <c r="U16" s="63">
        <f>T16-$T$3</f>
        <v>0.11548611111111112</v>
      </c>
      <c r="V16" s="52">
        <f>E16*U16</f>
        <v>0.15696872222222225</v>
      </c>
      <c r="W16" s="90">
        <v>1</v>
      </c>
      <c r="X16" s="51"/>
      <c r="Y16" s="49"/>
      <c r="Z16" s="97">
        <v>7</v>
      </c>
      <c r="AA16" s="74">
        <f>SUM(H16,N16,U16)</f>
        <v>0.2619907407407408</v>
      </c>
      <c r="AB16" s="115">
        <v>1</v>
      </c>
      <c r="AC16" s="118"/>
      <c r="AD16" s="72"/>
      <c r="AE16" s="16"/>
      <c r="AF16" s="17"/>
      <c r="AG16" s="16"/>
    </row>
    <row r="17" spans="1:33" ht="16.5" customHeight="1">
      <c r="A17" s="143"/>
      <c r="B17" s="39">
        <v>8</v>
      </c>
      <c r="C17" s="1" t="s">
        <v>11</v>
      </c>
      <c r="D17" s="2" t="s">
        <v>12</v>
      </c>
      <c r="E17" s="129">
        <v>1.2709</v>
      </c>
      <c r="F17" s="108">
        <v>9.14</v>
      </c>
      <c r="G17" s="26">
        <v>0.5507523148148148</v>
      </c>
      <c r="H17" s="25">
        <f t="shared" si="0"/>
        <v>0.09241898148148148</v>
      </c>
      <c r="I17" s="56">
        <f aca="true" t="shared" si="1" ref="I17:I24">E17*H17</f>
        <v>0.1174552835648148</v>
      </c>
      <c r="J17" s="88">
        <v>1</v>
      </c>
      <c r="K17" s="55"/>
      <c r="L17" s="98">
        <v>6</v>
      </c>
      <c r="M17" s="53">
        <v>0.6907638888888888</v>
      </c>
      <c r="N17" s="25">
        <f>M17-$M$3</f>
        <v>0.05187499999999989</v>
      </c>
      <c r="O17" s="26">
        <f>E17*N17</f>
        <v>0.06592793749999987</v>
      </c>
      <c r="P17" s="56"/>
      <c r="Q17" s="88">
        <v>3</v>
      </c>
      <c r="R17" s="55"/>
      <c r="S17" s="98">
        <v>4</v>
      </c>
      <c r="T17" s="53">
        <v>0.5788194444444444</v>
      </c>
      <c r="U17" s="25">
        <f>T17-$T$3</f>
        <v>0.12048611111111113</v>
      </c>
      <c r="V17" s="56">
        <f>E17*U17</f>
        <v>0.1531257986111111</v>
      </c>
      <c r="W17" s="88">
        <v>2</v>
      </c>
      <c r="X17" s="55"/>
      <c r="Y17" s="26"/>
      <c r="Z17" s="98">
        <v>5</v>
      </c>
      <c r="AA17" s="75">
        <f>SUM(H17,N17,U17)</f>
        <v>0.2647800925925925</v>
      </c>
      <c r="AB17" s="116">
        <v>2</v>
      </c>
      <c r="AC17" s="113"/>
      <c r="AD17" s="72"/>
      <c r="AE17" s="16"/>
      <c r="AF17" s="17"/>
      <c r="AG17" s="16"/>
    </row>
    <row r="18" spans="1:33" ht="16.5" customHeight="1">
      <c r="A18" s="143"/>
      <c r="B18" s="39">
        <v>9</v>
      </c>
      <c r="C18" s="1" t="s">
        <v>68</v>
      </c>
      <c r="D18" s="2" t="s">
        <v>69</v>
      </c>
      <c r="E18" s="102"/>
      <c r="F18" s="105">
        <v>7.65</v>
      </c>
      <c r="G18" s="26">
        <v>0.5520486111111111</v>
      </c>
      <c r="H18" s="25">
        <f t="shared" si="0"/>
        <v>0.09371527777777783</v>
      </c>
      <c r="I18" s="56"/>
      <c r="J18" s="88">
        <v>2</v>
      </c>
      <c r="K18" s="55"/>
      <c r="L18" s="98"/>
      <c r="M18" s="53">
        <v>0.6894328703703704</v>
      </c>
      <c r="N18" s="25">
        <f>M18-$M$3</f>
        <v>0.050543981481481426</v>
      </c>
      <c r="O18" s="26"/>
      <c r="P18" s="56"/>
      <c r="Q18" s="88">
        <v>2</v>
      </c>
      <c r="R18" s="55"/>
      <c r="S18" s="98"/>
      <c r="T18" s="53">
        <v>0.5790509259259259</v>
      </c>
      <c r="U18" s="25">
        <f>T18-$T$3</f>
        <v>0.12071759259259257</v>
      </c>
      <c r="V18" s="56"/>
      <c r="W18" s="88">
        <v>3</v>
      </c>
      <c r="X18" s="55"/>
      <c r="Y18" s="26"/>
      <c r="Z18" s="98"/>
      <c r="AA18" s="75">
        <f>SUM(H18,N18,U18)</f>
        <v>0.2649768518518518</v>
      </c>
      <c r="AB18" s="116">
        <v>3</v>
      </c>
      <c r="AC18" s="120"/>
      <c r="AD18" s="71"/>
      <c r="AE18" s="16"/>
      <c r="AF18" s="17"/>
      <c r="AG18" s="16"/>
    </row>
    <row r="19" spans="1:33" ht="16.5" customHeight="1" thickBot="1">
      <c r="A19" s="144"/>
      <c r="B19" s="41">
        <v>10</v>
      </c>
      <c r="C19" s="11" t="s">
        <v>72</v>
      </c>
      <c r="D19" s="11" t="s">
        <v>41</v>
      </c>
      <c r="E19" s="130">
        <v>1.1821</v>
      </c>
      <c r="F19" s="109">
        <v>9.15</v>
      </c>
      <c r="G19" s="59">
        <v>0.5745949074074074</v>
      </c>
      <c r="H19" s="58">
        <f t="shared" si="0"/>
        <v>0.11626157407407406</v>
      </c>
      <c r="I19" s="62">
        <f t="shared" si="1"/>
        <v>0.13743280671296293</v>
      </c>
      <c r="J19" s="89">
        <v>4</v>
      </c>
      <c r="K19" s="61"/>
      <c r="L19" s="99">
        <v>12</v>
      </c>
      <c r="M19" s="57">
        <v>0.7425347222222222</v>
      </c>
      <c r="N19" s="58">
        <f>M19-$M$3</f>
        <v>0.10364583333333321</v>
      </c>
      <c r="O19" s="59">
        <f>E19*N19</f>
        <v>0.12251973958333319</v>
      </c>
      <c r="P19" s="62"/>
      <c r="Q19" s="89">
        <v>4</v>
      </c>
      <c r="R19" s="61"/>
      <c r="S19" s="99">
        <v>9</v>
      </c>
      <c r="T19" s="57">
        <v>0.6096064814814816</v>
      </c>
      <c r="U19" s="58">
        <f>T19-$T$3</f>
        <v>0.15127314814814824</v>
      </c>
      <c r="V19" s="62">
        <f>E19*U19</f>
        <v>0.17881998842592603</v>
      </c>
      <c r="W19" s="89">
        <v>4</v>
      </c>
      <c r="X19" s="61"/>
      <c r="Y19" s="59"/>
      <c r="Z19" s="99">
        <v>8</v>
      </c>
      <c r="AA19" s="76">
        <f>SUM(H19,N19,U19)</f>
        <v>0.3711805555555555</v>
      </c>
      <c r="AB19" s="117">
        <v>4</v>
      </c>
      <c r="AC19" s="114"/>
      <c r="AD19" s="72"/>
      <c r="AE19" s="16"/>
      <c r="AF19" s="17"/>
      <c r="AG19" s="16"/>
    </row>
    <row r="20" spans="1:33" ht="16.5" customHeight="1" thickBot="1">
      <c r="A20" s="142" t="s">
        <v>44</v>
      </c>
      <c r="B20" s="140" t="s">
        <v>81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1"/>
      <c r="AD20" s="72"/>
      <c r="AE20" s="16"/>
      <c r="AF20" s="17"/>
      <c r="AG20" s="16"/>
    </row>
    <row r="21" spans="1:33" ht="16.5" customHeight="1">
      <c r="A21" s="143"/>
      <c r="B21" s="37">
        <v>11</v>
      </c>
      <c r="C21" s="95" t="s">
        <v>9</v>
      </c>
      <c r="D21" s="95" t="s">
        <v>10</v>
      </c>
      <c r="E21" s="131">
        <v>1.6026</v>
      </c>
      <c r="F21" s="103">
        <v>9.46</v>
      </c>
      <c r="G21" s="49">
        <v>0.5301157407407407</v>
      </c>
      <c r="H21" s="63">
        <f t="shared" si="0"/>
        <v>0.07178240740740743</v>
      </c>
      <c r="I21" s="52">
        <f t="shared" si="1"/>
        <v>0.11503848611111116</v>
      </c>
      <c r="J21" s="90">
        <v>1</v>
      </c>
      <c r="K21" s="51"/>
      <c r="L21" s="97">
        <v>4</v>
      </c>
      <c r="M21" s="48">
        <v>0.6788657407407408</v>
      </c>
      <c r="N21" s="63">
        <f>M21-$M$3</f>
        <v>0.03997685185185185</v>
      </c>
      <c r="O21" s="49">
        <f>E21*N21</f>
        <v>0.06406690277777777</v>
      </c>
      <c r="P21" s="52"/>
      <c r="Q21" s="90">
        <v>1</v>
      </c>
      <c r="R21" s="51"/>
      <c r="S21" s="97">
        <v>2</v>
      </c>
      <c r="T21" s="48">
        <v>0.5512384259259259</v>
      </c>
      <c r="U21" s="63">
        <f>T21-$T$3</f>
        <v>0.09290509259259255</v>
      </c>
      <c r="V21" s="52">
        <f>E21*U21</f>
        <v>0.14888970138888882</v>
      </c>
      <c r="W21" s="90">
        <v>1</v>
      </c>
      <c r="X21" s="51"/>
      <c r="Y21" s="49"/>
      <c r="Z21" s="97">
        <v>1</v>
      </c>
      <c r="AA21" s="74">
        <f>SUM(H21,N21,U21)</f>
        <v>0.20466435185185183</v>
      </c>
      <c r="AB21" s="115">
        <v>1</v>
      </c>
      <c r="AC21" s="118"/>
      <c r="AD21" s="72"/>
      <c r="AE21" s="16"/>
      <c r="AF21" s="17"/>
      <c r="AG21" s="16"/>
    </row>
    <row r="22" spans="1:33" ht="16.5" customHeight="1">
      <c r="A22" s="143"/>
      <c r="B22" s="39">
        <v>12</v>
      </c>
      <c r="C22" s="4" t="s">
        <v>42</v>
      </c>
      <c r="D22" s="4" t="s">
        <v>43</v>
      </c>
      <c r="E22" s="132">
        <v>1.3775</v>
      </c>
      <c r="F22" s="110">
        <v>11.98</v>
      </c>
      <c r="G22" s="26">
        <v>0.5372685185185185</v>
      </c>
      <c r="H22" s="25">
        <f>G22-$G$3</f>
        <v>0.07893518518518522</v>
      </c>
      <c r="I22" s="56">
        <f>E22*H22</f>
        <v>0.10873321759259263</v>
      </c>
      <c r="J22" s="88">
        <v>3</v>
      </c>
      <c r="K22" s="55"/>
      <c r="L22" s="98">
        <v>2</v>
      </c>
      <c r="M22" s="53">
        <v>0.6878587962962963</v>
      </c>
      <c r="N22" s="25">
        <f>M22-$M$3</f>
        <v>0.048969907407407365</v>
      </c>
      <c r="O22" s="26">
        <f>E22*N22</f>
        <v>0.06745604745370365</v>
      </c>
      <c r="P22" s="56"/>
      <c r="Q22" s="88">
        <v>3</v>
      </c>
      <c r="R22" s="55"/>
      <c r="S22" s="98">
        <v>5</v>
      </c>
      <c r="T22" s="53">
        <v>0.5666319444444444</v>
      </c>
      <c r="U22" s="25">
        <f>T22-$T$3</f>
        <v>0.10829861111111111</v>
      </c>
      <c r="V22" s="56">
        <f>E22*U22</f>
        <v>0.14918133680555554</v>
      </c>
      <c r="W22" s="88">
        <v>3</v>
      </c>
      <c r="X22" s="55"/>
      <c r="Y22" s="26"/>
      <c r="Z22" s="98">
        <v>2</v>
      </c>
      <c r="AA22" s="75">
        <f>SUM(H22,N22,U22)</f>
        <v>0.2362037037037037</v>
      </c>
      <c r="AB22" s="116">
        <v>2</v>
      </c>
      <c r="AC22" s="113"/>
      <c r="AD22" s="72"/>
      <c r="AE22" s="16"/>
      <c r="AF22" s="17"/>
      <c r="AG22" s="16"/>
    </row>
    <row r="23" spans="1:33" ht="16.5" customHeight="1">
      <c r="A23" s="143"/>
      <c r="B23" s="39">
        <v>13</v>
      </c>
      <c r="C23" s="1" t="s">
        <v>34</v>
      </c>
      <c r="D23" s="2" t="s">
        <v>35</v>
      </c>
      <c r="E23" s="129">
        <v>1.2931</v>
      </c>
      <c r="F23" s="108">
        <v>10.95</v>
      </c>
      <c r="G23" s="26">
        <v>0.5413888888888889</v>
      </c>
      <c r="H23" s="25">
        <f>G23-$G$3</f>
        <v>0.0830555555555556</v>
      </c>
      <c r="I23" s="56">
        <f>E23*H23</f>
        <v>0.10739913888888894</v>
      </c>
      <c r="J23" s="88">
        <v>4</v>
      </c>
      <c r="K23" s="55"/>
      <c r="L23" s="98">
        <v>1</v>
      </c>
      <c r="M23" s="53">
        <v>0.6846180555555555</v>
      </c>
      <c r="N23" s="25">
        <f>M23-$M$3</f>
        <v>0.0457291666666666</v>
      </c>
      <c r="O23" s="26">
        <f>E23*N23</f>
        <v>0.05913238541666657</v>
      </c>
      <c r="P23" s="56"/>
      <c r="Q23" s="88">
        <v>2</v>
      </c>
      <c r="R23" s="55"/>
      <c r="S23" s="98">
        <v>1</v>
      </c>
      <c r="T23" s="53">
        <v>0.574050925925926</v>
      </c>
      <c r="U23" s="25">
        <f>T23-$T$3</f>
        <v>0.11571759259259268</v>
      </c>
      <c r="V23" s="56">
        <f>E23*U23</f>
        <v>0.14963441898148158</v>
      </c>
      <c r="W23" s="88">
        <v>4</v>
      </c>
      <c r="X23" s="55"/>
      <c r="Y23" s="26"/>
      <c r="Z23" s="98">
        <v>3</v>
      </c>
      <c r="AA23" s="75">
        <f>SUM(H23,N23,U23)</f>
        <v>0.24450231481481488</v>
      </c>
      <c r="AB23" s="116">
        <v>3</v>
      </c>
      <c r="AC23" s="113"/>
      <c r="AD23" s="72"/>
      <c r="AE23" s="16"/>
      <c r="AF23" s="17"/>
      <c r="AG23" s="16"/>
    </row>
    <row r="24" spans="1:33" ht="16.5" customHeight="1">
      <c r="A24" s="143"/>
      <c r="B24" s="39">
        <v>14</v>
      </c>
      <c r="C24" s="4" t="s">
        <v>73</v>
      </c>
      <c r="D24" s="4" t="s">
        <v>74</v>
      </c>
      <c r="E24" s="132">
        <v>1.4241</v>
      </c>
      <c r="F24" s="110">
        <v>9.93</v>
      </c>
      <c r="G24" s="26">
        <v>0.5465856481481481</v>
      </c>
      <c r="H24" s="25">
        <f t="shared" si="0"/>
        <v>0.08825231481481483</v>
      </c>
      <c r="I24" s="56">
        <f t="shared" si="1"/>
        <v>0.12568012152777777</v>
      </c>
      <c r="J24" s="88">
        <v>5</v>
      </c>
      <c r="K24" s="55"/>
      <c r="L24" s="98">
        <v>9</v>
      </c>
      <c r="M24" s="53" t="s">
        <v>49</v>
      </c>
      <c r="N24" s="25"/>
      <c r="O24" s="26"/>
      <c r="P24" s="56"/>
      <c r="Q24" s="88"/>
      <c r="R24" s="55"/>
      <c r="S24" s="98"/>
      <c r="T24" s="53">
        <v>0.5642708333333334</v>
      </c>
      <c r="U24" s="25">
        <f>T24-$T$3</f>
        <v>0.10593750000000007</v>
      </c>
      <c r="V24" s="56">
        <f>E24*U24</f>
        <v>0.1508655937500001</v>
      </c>
      <c r="W24" s="88">
        <v>2</v>
      </c>
      <c r="X24" s="55"/>
      <c r="Y24" s="26"/>
      <c r="Z24" s="98">
        <v>4</v>
      </c>
      <c r="AA24" s="75">
        <f>SUM(H24,N24,U24)</f>
        <v>0.1941898148148149</v>
      </c>
      <c r="AB24" s="116">
        <v>4</v>
      </c>
      <c r="AC24" s="120"/>
      <c r="AD24" s="71"/>
      <c r="AE24" s="16"/>
      <c r="AF24" s="17"/>
      <c r="AG24" s="16"/>
    </row>
    <row r="25" spans="1:33" ht="16.5" customHeight="1">
      <c r="A25" s="143"/>
      <c r="B25" s="39">
        <v>15</v>
      </c>
      <c r="C25" s="4" t="s">
        <v>75</v>
      </c>
      <c r="D25" s="4" t="s">
        <v>76</v>
      </c>
      <c r="E25" s="132"/>
      <c r="F25" s="110">
        <v>11.5</v>
      </c>
      <c r="G25" s="26">
        <v>0.5560763888888889</v>
      </c>
      <c r="H25" s="25">
        <f>G25-$G$3</f>
        <v>0.09774305555555557</v>
      </c>
      <c r="I25" s="56"/>
      <c r="J25" s="88">
        <v>6</v>
      </c>
      <c r="K25" s="55"/>
      <c r="L25" s="98"/>
      <c r="M25" s="53">
        <v>0.7008680555555555</v>
      </c>
      <c r="N25" s="25">
        <f>M25-$M$3</f>
        <v>0.061979166666666585</v>
      </c>
      <c r="O25" s="26"/>
      <c r="P25" s="56"/>
      <c r="Q25" s="88">
        <v>4</v>
      </c>
      <c r="R25" s="55"/>
      <c r="S25" s="98"/>
      <c r="T25" s="53">
        <v>0.5925</v>
      </c>
      <c r="U25" s="25">
        <f>T25-$T$3</f>
        <v>0.1341666666666667</v>
      </c>
      <c r="V25" s="56"/>
      <c r="W25" s="88">
        <v>5</v>
      </c>
      <c r="X25" s="55"/>
      <c r="Y25" s="26"/>
      <c r="Z25" s="98"/>
      <c r="AA25" s="75">
        <f>SUM(H25,N25,U25)</f>
        <v>0.29388888888888887</v>
      </c>
      <c r="AB25" s="116">
        <v>5</v>
      </c>
      <c r="AC25" s="120"/>
      <c r="AD25" s="71"/>
      <c r="AE25" s="16"/>
      <c r="AF25" s="17"/>
      <c r="AG25" s="16"/>
    </row>
    <row r="26" spans="1:33" ht="16.5" customHeight="1" thickBot="1">
      <c r="A26" s="144"/>
      <c r="B26" s="41">
        <v>16</v>
      </c>
      <c r="C26" s="7" t="s">
        <v>47</v>
      </c>
      <c r="D26" s="8" t="s">
        <v>38</v>
      </c>
      <c r="E26" s="133">
        <v>1.61</v>
      </c>
      <c r="F26" s="106">
        <v>13.3</v>
      </c>
      <c r="G26" s="59">
        <v>0.5308217592592592</v>
      </c>
      <c r="H26" s="58">
        <f>G26-$G$3</f>
        <v>0.07248842592592591</v>
      </c>
      <c r="I26" s="62">
        <f>E26*H26</f>
        <v>0.11670636574074073</v>
      </c>
      <c r="J26" s="89">
        <v>2</v>
      </c>
      <c r="K26" s="61"/>
      <c r="L26" s="99">
        <v>5</v>
      </c>
      <c r="M26" s="57" t="s">
        <v>48</v>
      </c>
      <c r="N26" s="58"/>
      <c r="O26" s="59"/>
      <c r="P26" s="62"/>
      <c r="Q26" s="89"/>
      <c r="R26" s="61"/>
      <c r="S26" s="99"/>
      <c r="T26" s="57" t="s">
        <v>48</v>
      </c>
      <c r="U26" s="58"/>
      <c r="V26" s="62"/>
      <c r="W26" s="89"/>
      <c r="X26" s="61"/>
      <c r="Y26" s="59"/>
      <c r="Z26" s="99"/>
      <c r="AA26" s="76"/>
      <c r="AB26" s="121"/>
      <c r="AC26" s="114"/>
      <c r="AD26" s="72"/>
      <c r="AE26" s="16"/>
      <c r="AF26" s="17"/>
      <c r="AG26" s="16"/>
    </row>
    <row r="27" spans="1:33" ht="16.5" customHeight="1" thickBot="1">
      <c r="A27" s="135" t="s">
        <v>80</v>
      </c>
      <c r="B27" s="138" t="s">
        <v>85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  <c r="AD27" s="72"/>
      <c r="AE27" s="16"/>
      <c r="AF27" s="17"/>
      <c r="AG27" s="16"/>
    </row>
    <row r="28" spans="1:33" ht="16.5" customHeight="1">
      <c r="A28" s="136"/>
      <c r="B28" s="37">
        <v>17</v>
      </c>
      <c r="C28" s="95" t="s">
        <v>77</v>
      </c>
      <c r="D28" s="95" t="s">
        <v>78</v>
      </c>
      <c r="E28" s="131">
        <v>1.4691</v>
      </c>
      <c r="F28" s="103">
        <v>7.3</v>
      </c>
      <c r="G28" s="49">
        <v>0.5396180555555555</v>
      </c>
      <c r="H28" s="63">
        <f>G28-$G$3</f>
        <v>0.08128472222222222</v>
      </c>
      <c r="I28" s="52">
        <f>E28*H28</f>
        <v>0.11941538541666666</v>
      </c>
      <c r="J28" s="90"/>
      <c r="K28" s="51"/>
      <c r="L28" s="97"/>
      <c r="M28" s="157" t="s">
        <v>55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9"/>
      <c r="AD28" s="24"/>
      <c r="AE28" s="16"/>
      <c r="AF28" s="17"/>
      <c r="AG28" s="16"/>
    </row>
    <row r="29" spans="1:33" ht="16.5" customHeight="1">
      <c r="A29" s="136"/>
      <c r="B29" s="39">
        <v>18</v>
      </c>
      <c r="C29" s="100" t="s">
        <v>46</v>
      </c>
      <c r="D29" s="101"/>
      <c r="E29" s="134"/>
      <c r="F29" s="104"/>
      <c r="G29" s="27">
        <v>0.5514699074074074</v>
      </c>
      <c r="H29" s="25">
        <f>G29-$G$3</f>
        <v>0.09313657407407411</v>
      </c>
      <c r="I29" s="56"/>
      <c r="J29" s="88"/>
      <c r="K29" s="55"/>
      <c r="L29" s="98"/>
      <c r="M29" s="160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24"/>
      <c r="AE29" s="16"/>
      <c r="AF29" s="17"/>
      <c r="AG29" s="16"/>
    </row>
    <row r="30" spans="1:33" ht="16.5" customHeight="1">
      <c r="A30" s="136"/>
      <c r="B30" s="39">
        <v>19</v>
      </c>
      <c r="C30" s="28" t="s">
        <v>58</v>
      </c>
      <c r="D30" s="2" t="s">
        <v>59</v>
      </c>
      <c r="E30" s="102"/>
      <c r="F30" s="105">
        <v>7.9</v>
      </c>
      <c r="G30" s="26" t="s">
        <v>49</v>
      </c>
      <c r="H30" s="25"/>
      <c r="I30" s="56"/>
      <c r="J30" s="88"/>
      <c r="K30" s="55"/>
      <c r="L30" s="98"/>
      <c r="M30" s="160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  <c r="AD30" s="24"/>
      <c r="AE30" s="16"/>
      <c r="AF30" s="17"/>
      <c r="AG30" s="16"/>
    </row>
    <row r="31" spans="1:33" ht="16.5" customHeight="1" thickBot="1">
      <c r="A31" s="137"/>
      <c r="B31" s="41">
        <v>20</v>
      </c>
      <c r="C31" s="29" t="s">
        <v>60</v>
      </c>
      <c r="D31" s="8" t="s">
        <v>61</v>
      </c>
      <c r="E31" s="133"/>
      <c r="F31" s="106">
        <v>7.9</v>
      </c>
      <c r="G31" s="59" t="s">
        <v>49</v>
      </c>
      <c r="H31" s="58"/>
      <c r="I31" s="62"/>
      <c r="J31" s="89"/>
      <c r="K31" s="61"/>
      <c r="L31" s="99"/>
      <c r="M31" s="163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5"/>
      <c r="AD31" s="24"/>
      <c r="AE31" s="16"/>
      <c r="AF31" s="17"/>
      <c r="AG31" s="16"/>
    </row>
    <row r="32" ht="12.75">
      <c r="AE32" s="16"/>
    </row>
  </sheetData>
  <sheetProtection/>
  <mergeCells count="22">
    <mergeCell ref="T2:X2"/>
    <mergeCell ref="G2:K2"/>
    <mergeCell ref="M2:R2"/>
    <mergeCell ref="AA3:AC3"/>
    <mergeCell ref="A3:F3"/>
    <mergeCell ref="A10:A14"/>
    <mergeCell ref="B10:AC10"/>
    <mergeCell ref="A1:AC1"/>
    <mergeCell ref="H3:J3"/>
    <mergeCell ref="U3:W3"/>
    <mergeCell ref="N3:Q3"/>
    <mergeCell ref="A7:A9"/>
    <mergeCell ref="B6:AC6"/>
    <mergeCell ref="AA2:AC2"/>
    <mergeCell ref="A2:F2"/>
    <mergeCell ref="A27:A31"/>
    <mergeCell ref="B27:AC27"/>
    <mergeCell ref="B20:AC20"/>
    <mergeCell ref="A20:A26"/>
    <mergeCell ref="A15:A19"/>
    <mergeCell ref="B15:AC15"/>
    <mergeCell ref="M28:AC31"/>
  </mergeCells>
  <printOptions/>
  <pageMargins left="0.75" right="0.75" top="1" bottom="1" header="0.5" footer="0.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PUI "ARIEL"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Gorajek</dc:creator>
  <cp:keywords/>
  <dc:description/>
  <cp:lastModifiedBy>Kowalski Ryszard</cp:lastModifiedBy>
  <cp:lastPrinted>2012-09-16T14:48:05Z</cp:lastPrinted>
  <dcterms:created xsi:type="dcterms:W3CDTF">2000-06-30T21:08:46Z</dcterms:created>
  <dcterms:modified xsi:type="dcterms:W3CDTF">2012-09-17T11:29:55Z</dcterms:modified>
  <cp:category/>
  <cp:version/>
  <cp:contentType/>
  <cp:contentStatus/>
</cp:coreProperties>
</file>